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105" windowWidth="9390" windowHeight="8370" firstSheet="1" activeTab="3"/>
  </bookViews>
  <sheets>
    <sheet name="Problem 1" sheetId="1" r:id="rId1"/>
    <sheet name="Problem 2" sheetId="2" r:id="rId2"/>
    <sheet name="Problem 3" sheetId="3" r:id="rId3"/>
    <sheet name="Problem 4" sheetId="4" r:id="rId4"/>
  </sheets>
  <calcPr calcId="145621"/>
</workbook>
</file>

<file path=xl/calcChain.xml><?xml version="1.0" encoding="utf-8"?>
<calcChain xmlns="http://schemas.openxmlformats.org/spreadsheetml/2006/main">
  <c r="D14" i="4" l="1"/>
  <c r="E14" i="4" s="1"/>
  <c r="D15" i="4"/>
  <c r="D16" i="4"/>
  <c r="B15" i="4"/>
  <c r="B16" i="4" s="1"/>
  <c r="D6" i="4"/>
  <c r="E6" i="4" s="1"/>
  <c r="D7" i="4"/>
  <c r="D5" i="4"/>
  <c r="E5" i="4" s="1"/>
  <c r="B6" i="4"/>
  <c r="B7" i="4" s="1"/>
  <c r="G9" i="2"/>
  <c r="G7" i="2"/>
  <c r="G8" i="2"/>
  <c r="G6" i="2"/>
  <c r="F6" i="2"/>
  <c r="D6" i="2"/>
  <c r="C6" i="2"/>
  <c r="D4" i="3"/>
  <c r="E18" i="4" l="1"/>
  <c r="C18" i="4" s="1"/>
  <c r="E16" i="4"/>
  <c r="E15" i="4"/>
  <c r="E7" i="4"/>
  <c r="E9" i="4" s="1"/>
  <c r="C9" i="4" s="1"/>
  <c r="A6" i="3" l="1"/>
  <c r="A7" i="3" s="1"/>
  <c r="A8" i="3" s="1"/>
  <c r="C9" i="2"/>
  <c r="D9" i="2" s="1"/>
  <c r="D4" i="2"/>
  <c r="D5" i="2"/>
  <c r="D7" i="2"/>
  <c r="D8" i="2"/>
  <c r="D3" i="2"/>
  <c r="C7" i="2"/>
  <c r="C8" i="2" s="1"/>
  <c r="A5" i="2"/>
  <c r="A6" i="2" s="1"/>
  <c r="F4" i="2"/>
  <c r="G4" i="2" s="1"/>
  <c r="F3" i="2"/>
  <c r="G3" i="2" s="1"/>
  <c r="E4" i="1"/>
  <c r="E5" i="1"/>
  <c r="F5" i="1" s="1"/>
  <c r="E6" i="1"/>
  <c r="F6" i="1" s="1"/>
  <c r="E7" i="1"/>
  <c r="G7" i="1"/>
  <c r="A7" i="2" l="1"/>
  <c r="F5" i="2"/>
  <c r="G5" i="2" s="1"/>
  <c r="A8" i="2"/>
  <c r="F7" i="2"/>
  <c r="F4" i="1"/>
  <c r="G4" i="1"/>
  <c r="G5" i="1"/>
  <c r="G6" i="1"/>
  <c r="F7" i="1"/>
  <c r="F8" i="2" l="1"/>
  <c r="A9" i="2"/>
  <c r="F9" i="2" s="1"/>
  <c r="G11" i="2" s="1"/>
  <c r="F8" i="1"/>
  <c r="G8" i="1"/>
</calcChain>
</file>

<file path=xl/sharedStrings.xml><?xml version="1.0" encoding="utf-8"?>
<sst xmlns="http://schemas.openxmlformats.org/spreadsheetml/2006/main" count="61" uniqueCount="43">
  <si>
    <t xml:space="preserve">Problem #1 </t>
  </si>
  <si>
    <t>Investment</t>
  </si>
  <si>
    <t>A</t>
  </si>
  <si>
    <t>B</t>
  </si>
  <si>
    <t>MARR</t>
  </si>
  <si>
    <t>PW</t>
  </si>
  <si>
    <t>Net PW(A)</t>
  </si>
  <si>
    <t>Net PW(B)</t>
  </si>
  <si>
    <t>A sample calculation (year 1)</t>
  </si>
  <si>
    <t>&lt;=(1+MARR)^-(t)</t>
  </si>
  <si>
    <t>&lt;=A*PW</t>
  </si>
  <si>
    <t>&lt;=B*PW</t>
  </si>
  <si>
    <t>After obtaining all 
the values for Net PW(A) and (B)
We sum the values</t>
  </si>
  <si>
    <t>Sum Net PW(A)=
$61908.34</t>
  </si>
  <si>
    <t>Sum Net PW(B)=
$40664.91</t>
  </si>
  <si>
    <t>I used the present  worth  (PW)  method in order to convert all the cash flows to a  single
 sum equivalent at time zero using  MARR=10%  (minimum attractive rate of return)</t>
  </si>
  <si>
    <t>Conclusion: Investment A is the best because
 its PW value is more than Investment B's PW value</t>
  </si>
  <si>
    <t>Year</t>
  </si>
  <si>
    <t>Problem #2</t>
  </si>
  <si>
    <t>EOY</t>
  </si>
  <si>
    <t>positive CF</t>
  </si>
  <si>
    <t>negative CF</t>
  </si>
  <si>
    <t>Net PW</t>
  </si>
  <si>
    <t>CF</t>
  </si>
  <si>
    <t>I used the present  worth  (PW)  method in order to convert all the cash flows to a  single
 sum equivalent at time zero using  MARR=8%  (minimum attractive rate of return)</t>
  </si>
  <si>
    <t>SUM(Net PW)=&gt;</t>
  </si>
  <si>
    <t>Problem 3</t>
  </si>
  <si>
    <t>interest rate</t>
  </si>
  <si>
    <t>FV</t>
  </si>
  <si>
    <t>&lt;=FV(C4,4,,-NPV(C4,B5:B8)-B4)</t>
  </si>
  <si>
    <t>FV=$1330.38</t>
  </si>
  <si>
    <r>
      <t xml:space="preserve">There will be </t>
    </r>
    <r>
      <rPr>
        <b/>
        <i/>
        <u/>
        <sz val="12"/>
        <color theme="1"/>
        <rFont val="Calibri"/>
        <family val="2"/>
        <scheme val="minor"/>
      </rPr>
      <t>$1330.38</t>
    </r>
    <r>
      <rPr>
        <b/>
        <i/>
        <sz val="12"/>
        <color theme="1"/>
        <rFont val="Calibri"/>
        <family val="2"/>
        <scheme val="minor"/>
      </rPr>
      <t xml:space="preserve"> in the account four  years from today.</t>
    </r>
  </si>
  <si>
    <t>Problem #4</t>
  </si>
  <si>
    <t>PW net</t>
  </si>
  <si>
    <t>FW</t>
  </si>
  <si>
    <t>SUM(Net FW)=&gt;</t>
  </si>
  <si>
    <t>PMT(10%,3,29218.63,,)=&gt;</t>
  </si>
  <si>
    <t>FW net</t>
  </si>
  <si>
    <t>PMT(10%,3,,38890,)=&gt;</t>
  </si>
  <si>
    <t xml:space="preserve">Using Present Worth </t>
  </si>
  <si>
    <t xml:space="preserve">Using Future Worth </t>
  </si>
  <si>
    <t xml:space="preserve">Conclusion: both present worth and future worth are
equivalent.  They both gave us equal Net payment </t>
  </si>
  <si>
    <t>I used the present  worth  (PW)  method in order to convert all the cash flows to a  single sum equivalent at time zero using  MARR=10%  and the future worth (FW) method converts all cash flow to a single sum equivalent at the end of the planning horizon using the same MARR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</si>
</sst>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8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theme="1"/>
      <name val="Times New Roman"/>
      <family val="1"/>
    </font>
    <font>
      <b/>
      <i/>
      <sz val="12"/>
      <color theme="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168" fontId="0" fillId="0" borderId="1" xfId="0" applyNumberFormat="1" applyBorder="1"/>
    <xf numFmtId="9" fontId="0" fillId="0" borderId="1" xfId="0" applyNumberFormat="1" applyBorder="1"/>
    <xf numFmtId="0" fontId="1" fillId="0" borderId="1" xfId="0" applyFont="1" applyBorder="1"/>
    <xf numFmtId="0" fontId="1" fillId="3" borderId="1" xfId="0" applyFont="1" applyFill="1" applyBorder="1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168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168" fontId="0" fillId="0" borderId="0" xfId="0" applyNumberFormat="1" applyBorder="1"/>
    <xf numFmtId="9" fontId="0" fillId="0" borderId="0" xfId="0" applyNumberFormat="1" applyBorder="1"/>
    <xf numFmtId="0" fontId="3" fillId="4" borderId="0" xfId="0" applyFont="1" applyFill="1" applyAlignment="1">
      <alignment horizontal="center" vertical="top" wrapText="1"/>
    </xf>
    <xf numFmtId="168" fontId="4" fillId="5" borderId="1" xfId="0" applyNumberFormat="1" applyFont="1" applyFill="1" applyBorder="1"/>
    <xf numFmtId="168" fontId="0" fillId="0" borderId="1" xfId="0" applyNumberFormat="1" applyFill="1" applyBorder="1"/>
    <xf numFmtId="0" fontId="6" fillId="0" borderId="0" xfId="0" applyFont="1" applyAlignment="1">
      <alignment horizontal="center"/>
    </xf>
    <xf numFmtId="0" fontId="5" fillId="4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wrapText="1"/>
    </xf>
    <xf numFmtId="0" fontId="7" fillId="0" borderId="0" xfId="0" applyFont="1" applyAlignment="1">
      <alignment horizontal="left"/>
    </xf>
    <xf numFmtId="0" fontId="7" fillId="0" borderId="0" xfId="0" applyFont="1"/>
    <xf numFmtId="0" fontId="3" fillId="9" borderId="0" xfId="0" applyFont="1" applyFill="1" applyAlignment="1">
      <alignment horizontal="center" vertical="top" wrapText="1"/>
    </xf>
    <xf numFmtId="0" fontId="3" fillId="11" borderId="0" xfId="0" applyFont="1" applyFill="1" applyAlignment="1">
      <alignment horizontal="center" vertical="top" wrapText="1"/>
    </xf>
    <xf numFmtId="0" fontId="1" fillId="12" borderId="1" xfId="0" applyFont="1" applyFill="1" applyBorder="1"/>
    <xf numFmtId="0" fontId="1" fillId="0" borderId="0" xfId="0" applyFont="1" applyAlignment="1">
      <alignment horizontal="center" vertical="center"/>
    </xf>
    <xf numFmtId="168" fontId="1" fillId="0" borderId="0" xfId="0" applyNumberFormat="1" applyFont="1" applyAlignment="1">
      <alignment horizontal="center" wrapText="1"/>
    </xf>
    <xf numFmtId="168" fontId="4" fillId="2" borderId="0" xfId="0" applyNumberFormat="1" applyFont="1" applyFill="1" applyAlignment="1">
      <alignment horizontal="center" vertical="center"/>
    </xf>
    <xf numFmtId="168" fontId="0" fillId="0" borderId="2" xfId="0" applyNumberFormat="1" applyBorder="1"/>
    <xf numFmtId="9" fontId="0" fillId="0" borderId="3" xfId="0" applyNumberFormat="1" applyBorder="1" applyAlignment="1">
      <alignment horizontal="center" vertical="center"/>
    </xf>
    <xf numFmtId="9" fontId="0" fillId="0" borderId="4" xfId="0" applyNumberFormat="1" applyBorder="1" applyAlignment="1">
      <alignment horizontal="center" vertical="center"/>
    </xf>
    <xf numFmtId="9" fontId="0" fillId="0" borderId="5" xfId="0" applyNumberFormat="1" applyBorder="1" applyAlignment="1">
      <alignment horizontal="center" vertical="center"/>
    </xf>
    <xf numFmtId="0" fontId="0" fillId="13" borderId="1" xfId="0" applyFill="1" applyBorder="1"/>
    <xf numFmtId="168" fontId="8" fillId="14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15" borderId="0" xfId="0" applyFont="1" applyFill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168" fontId="7" fillId="6" borderId="0" xfId="0" applyNumberFormat="1" applyFont="1" applyFill="1" applyAlignment="1">
      <alignment horizontal="center" vertical="center"/>
    </xf>
    <xf numFmtId="0" fontId="1" fillId="7" borderId="1" xfId="0" applyFont="1" applyFill="1" applyBorder="1"/>
    <xf numFmtId="168" fontId="0" fillId="7" borderId="1" xfId="0" applyNumberFormat="1" applyFill="1" applyBorder="1"/>
    <xf numFmtId="9" fontId="0" fillId="7" borderId="1" xfId="0" applyNumberFormat="1" applyFill="1" applyBorder="1"/>
    <xf numFmtId="168" fontId="1" fillId="7" borderId="1" xfId="0" applyNumberFormat="1" applyFont="1" applyFill="1" applyBorder="1"/>
    <xf numFmtId="9" fontId="1" fillId="7" borderId="1" xfId="0" applyNumberFormat="1" applyFont="1" applyFill="1" applyBorder="1"/>
    <xf numFmtId="0" fontId="1" fillId="10" borderId="0" xfId="0" applyFont="1" applyFill="1" applyBorder="1"/>
    <xf numFmtId="8" fontId="8" fillId="16" borderId="0" xfId="0" applyNumberFormat="1" applyFont="1" applyFill="1" applyAlignment="1">
      <alignment horizontal="center" vertical="center"/>
    </xf>
    <xf numFmtId="0" fontId="7" fillId="17" borderId="2" xfId="0" applyFont="1" applyFill="1" applyBorder="1" applyAlignment="1">
      <alignment horizontal="center" vertical="center"/>
    </xf>
    <xf numFmtId="0" fontId="7" fillId="17" borderId="6" xfId="0" applyFont="1" applyFill="1" applyBorder="1" applyAlignment="1">
      <alignment horizontal="center" vertical="center"/>
    </xf>
    <xf numFmtId="0" fontId="7" fillId="17" borderId="7" xfId="0" applyFont="1" applyFill="1" applyBorder="1" applyAlignment="1">
      <alignment horizontal="center" vertical="center"/>
    </xf>
    <xf numFmtId="0" fontId="5" fillId="8" borderId="0" xfId="0" applyFont="1" applyFill="1" applyAlignment="1">
      <alignment horizontal="center" vertical="center" wrapText="1"/>
    </xf>
    <xf numFmtId="0" fontId="5" fillId="8" borderId="0" xfId="0" applyFont="1" applyFill="1" applyAlignment="1">
      <alignment horizontal="center" vertical="center"/>
    </xf>
    <xf numFmtId="0" fontId="0" fillId="10" borderId="0" xfId="0" applyFill="1"/>
    <xf numFmtId="0" fontId="1" fillId="10" borderId="0" xfId="0" applyFont="1" applyFill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opLeftCell="A8" workbookViewId="0">
      <selection activeCell="A10" sqref="A10:F10"/>
    </sheetView>
  </sheetViews>
  <sheetFormatPr defaultRowHeight="15" x14ac:dyDescent="0.25"/>
  <cols>
    <col min="1" max="1" width="16.85546875" customWidth="1"/>
    <col min="2" max="2" width="14.28515625" customWidth="1"/>
    <col min="3" max="3" width="12.5703125" customWidth="1"/>
    <col min="5" max="5" width="13.7109375" customWidth="1"/>
    <col min="6" max="6" width="11.85546875" customWidth="1"/>
    <col min="7" max="7" width="12" customWidth="1"/>
  </cols>
  <sheetData>
    <row r="1" spans="1:7" ht="15.75" x14ac:dyDescent="0.25">
      <c r="A1" s="7" t="s">
        <v>0</v>
      </c>
    </row>
    <row r="2" spans="1:7" ht="15.75" x14ac:dyDescent="0.25">
      <c r="A2" s="7"/>
    </row>
    <row r="3" spans="1:7" x14ac:dyDescent="0.2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</row>
    <row r="4" spans="1:7" x14ac:dyDescent="0.25">
      <c r="A4" s="5">
        <v>0</v>
      </c>
      <c r="B4" s="2">
        <v>-100000</v>
      </c>
      <c r="C4" s="2">
        <v>-125000</v>
      </c>
      <c r="D4" s="3">
        <v>0.1</v>
      </c>
      <c r="E4" s="2">
        <f>(1+D4)^-A4</f>
        <v>1</v>
      </c>
      <c r="F4" s="2">
        <f>E4*B4</f>
        <v>-100000</v>
      </c>
      <c r="G4" s="2">
        <f>E4*C4</f>
        <v>-125000</v>
      </c>
    </row>
    <row r="5" spans="1:7" x14ac:dyDescent="0.25">
      <c r="A5" s="5">
        <v>1</v>
      </c>
      <c r="B5" s="2">
        <v>50000</v>
      </c>
      <c r="C5" s="2">
        <v>50000</v>
      </c>
      <c r="D5" s="3">
        <v>0.1</v>
      </c>
      <c r="E5" s="2">
        <f t="shared" ref="E5:E7" si="0">(1+D5)^-A5</f>
        <v>0.90909090909090906</v>
      </c>
      <c r="F5" s="2">
        <f>E5*B5</f>
        <v>45454.545454545456</v>
      </c>
      <c r="G5" s="2">
        <f t="shared" ref="G5:G7" si="1">E5*C5</f>
        <v>45454.545454545456</v>
      </c>
    </row>
    <row r="6" spans="1:7" x14ac:dyDescent="0.25">
      <c r="A6" s="5">
        <v>2</v>
      </c>
      <c r="B6" s="2">
        <v>50000</v>
      </c>
      <c r="C6" s="2">
        <v>100000</v>
      </c>
      <c r="D6" s="3">
        <v>0.1</v>
      </c>
      <c r="E6" s="2">
        <f t="shared" si="0"/>
        <v>0.82644628099173545</v>
      </c>
      <c r="F6" s="2">
        <f t="shared" ref="F6:F7" si="2">E6*B6</f>
        <v>41322.31404958677</v>
      </c>
      <c r="G6" s="2">
        <f t="shared" si="1"/>
        <v>82644.62809917354</v>
      </c>
    </row>
    <row r="7" spans="1:7" x14ac:dyDescent="0.25">
      <c r="A7" s="5">
        <v>3</v>
      </c>
      <c r="B7" s="2">
        <v>100000</v>
      </c>
      <c r="C7" s="2">
        <v>50000</v>
      </c>
      <c r="D7" s="3">
        <v>0.1</v>
      </c>
      <c r="E7" s="2">
        <f t="shared" si="0"/>
        <v>0.75131480090157754</v>
      </c>
      <c r="F7" s="2">
        <f t="shared" si="2"/>
        <v>75131.480090157755</v>
      </c>
      <c r="G7" s="2">
        <f t="shared" si="1"/>
        <v>37565.740045078877</v>
      </c>
    </row>
    <row r="8" spans="1:7" ht="15.75" x14ac:dyDescent="0.25">
      <c r="F8" s="16">
        <f>SUM(F4:F7)</f>
        <v>61908.339594289981</v>
      </c>
      <c r="G8" s="16">
        <f>SUM(G4:G7)</f>
        <v>40664.913598797873</v>
      </c>
    </row>
    <row r="9" spans="1:7" x14ac:dyDescent="0.25">
      <c r="F9" s="10"/>
      <c r="G9" s="10"/>
    </row>
    <row r="10" spans="1:7" ht="71.25" customHeight="1" x14ac:dyDescent="0.25">
      <c r="A10" s="15" t="s">
        <v>15</v>
      </c>
      <c r="B10" s="15"/>
      <c r="C10" s="15"/>
      <c r="D10" s="15"/>
      <c r="E10" s="15"/>
      <c r="F10" s="15"/>
      <c r="G10" s="11"/>
    </row>
    <row r="12" spans="1:7" ht="15.75" x14ac:dyDescent="0.25">
      <c r="A12" s="18" t="s">
        <v>8</v>
      </c>
      <c r="B12" s="18"/>
    </row>
    <row r="14" spans="1:7" x14ac:dyDescent="0.25">
      <c r="A14" s="4" t="s">
        <v>17</v>
      </c>
      <c r="B14" s="1">
        <v>1</v>
      </c>
    </row>
    <row r="15" spans="1:7" x14ac:dyDescent="0.25">
      <c r="A15" s="4" t="s">
        <v>2</v>
      </c>
      <c r="B15" s="2">
        <v>50000</v>
      </c>
      <c r="C15" s="9"/>
      <c r="D15" s="8"/>
    </row>
    <row r="16" spans="1:7" x14ac:dyDescent="0.25">
      <c r="A16" s="4" t="s">
        <v>3</v>
      </c>
      <c r="B16" s="2">
        <v>50000</v>
      </c>
      <c r="C16" s="9"/>
    </row>
    <row r="17" spans="1:7" x14ac:dyDescent="0.25">
      <c r="A17" s="4" t="s">
        <v>4</v>
      </c>
      <c r="B17" s="3">
        <v>0.1</v>
      </c>
      <c r="F17" s="12"/>
    </row>
    <row r="18" spans="1:7" ht="15.75" x14ac:dyDescent="0.25">
      <c r="A18" s="4" t="s">
        <v>5</v>
      </c>
      <c r="B18" s="2">
        <v>0.91</v>
      </c>
      <c r="C18" s="23" t="s">
        <v>9</v>
      </c>
    </row>
    <row r="19" spans="1:7" ht="15.75" x14ac:dyDescent="0.25">
      <c r="A19" s="4" t="s">
        <v>6</v>
      </c>
      <c r="B19" s="17">
        <v>45454.55</v>
      </c>
      <c r="C19" s="24" t="s">
        <v>10</v>
      </c>
    </row>
    <row r="20" spans="1:7" ht="15.75" x14ac:dyDescent="0.25">
      <c r="A20" s="4" t="s">
        <v>7</v>
      </c>
      <c r="B20" s="17">
        <v>45454.55</v>
      </c>
      <c r="C20" s="24" t="s">
        <v>11</v>
      </c>
    </row>
    <row r="22" spans="1:7" ht="105" x14ac:dyDescent="0.25">
      <c r="A22" s="22" t="s">
        <v>12</v>
      </c>
      <c r="B22" s="21" t="s">
        <v>13</v>
      </c>
      <c r="C22" s="21" t="s">
        <v>14</v>
      </c>
    </row>
    <row r="23" spans="1:7" ht="52.5" customHeight="1" x14ac:dyDescent="0.25">
      <c r="A23" s="19" t="s">
        <v>16</v>
      </c>
      <c r="B23" s="20"/>
      <c r="C23" s="20"/>
      <c r="D23" s="20"/>
      <c r="E23" s="20"/>
      <c r="F23" s="20"/>
      <c r="G23" s="20"/>
    </row>
  </sheetData>
  <mergeCells count="3">
    <mergeCell ref="A12:B12"/>
    <mergeCell ref="A10:F10"/>
    <mergeCell ref="A23:G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A12" sqref="A12:F12"/>
    </sheetView>
  </sheetViews>
  <sheetFormatPr defaultRowHeight="15" x14ac:dyDescent="0.25"/>
  <cols>
    <col min="1" max="1" width="10" customWidth="1"/>
    <col min="2" max="2" width="14.7109375" customWidth="1"/>
    <col min="3" max="4" width="13.85546875" customWidth="1"/>
    <col min="5" max="5" width="7" customWidth="1"/>
    <col min="6" max="6" width="11.140625" customWidth="1"/>
    <col min="7" max="7" width="14" customWidth="1"/>
  </cols>
  <sheetData>
    <row r="1" spans="1:7" x14ac:dyDescent="0.25">
      <c r="A1" s="28" t="s">
        <v>18</v>
      </c>
      <c r="B1" s="8"/>
    </row>
    <row r="2" spans="1:7" x14ac:dyDescent="0.25">
      <c r="A2" s="27" t="s">
        <v>19</v>
      </c>
      <c r="B2" s="27" t="s">
        <v>20</v>
      </c>
      <c r="C2" s="27" t="s">
        <v>21</v>
      </c>
      <c r="D2" s="27" t="s">
        <v>23</v>
      </c>
      <c r="E2" s="27" t="s">
        <v>4</v>
      </c>
      <c r="F2" s="27" t="s">
        <v>5</v>
      </c>
      <c r="G2" s="27" t="s">
        <v>22</v>
      </c>
    </row>
    <row r="3" spans="1:7" x14ac:dyDescent="0.25">
      <c r="A3" s="27">
        <v>0</v>
      </c>
      <c r="B3" s="2">
        <v>0</v>
      </c>
      <c r="C3" s="2">
        <v>-150000</v>
      </c>
      <c r="D3" s="2">
        <f>C3+B3</f>
        <v>-150000</v>
      </c>
      <c r="E3" s="3">
        <v>0.08</v>
      </c>
      <c r="F3" s="2">
        <f>(1+E3)^-A3</f>
        <v>1</v>
      </c>
      <c r="G3" s="2">
        <f>F3*C3</f>
        <v>-150000</v>
      </c>
    </row>
    <row r="4" spans="1:7" x14ac:dyDescent="0.25">
      <c r="A4" s="27">
        <v>1</v>
      </c>
      <c r="B4" s="2">
        <v>0</v>
      </c>
      <c r="C4" s="2">
        <v>-17500</v>
      </c>
      <c r="D4" s="2">
        <f t="shared" ref="D4:D9" si="0">C4+B4</f>
        <v>-17500</v>
      </c>
      <c r="E4" s="3">
        <v>0.08</v>
      </c>
      <c r="F4" s="2">
        <f>(1+E4)^-A4</f>
        <v>0.92592592592592582</v>
      </c>
      <c r="G4" s="2">
        <f t="shared" ref="G4:G9" si="1">F4*C4</f>
        <v>-16203.703703703703</v>
      </c>
    </row>
    <row r="5" spans="1:7" x14ac:dyDescent="0.25">
      <c r="A5" s="27">
        <f>1+A4</f>
        <v>2</v>
      </c>
      <c r="B5" s="2">
        <v>0</v>
      </c>
      <c r="C5" s="2">
        <v>-17500</v>
      </c>
      <c r="D5" s="2">
        <f t="shared" si="0"/>
        <v>-17500</v>
      </c>
      <c r="E5" s="3">
        <v>0.08</v>
      </c>
      <c r="F5" s="2">
        <f>(1+E5)^-A5</f>
        <v>0.85733882030178321</v>
      </c>
      <c r="G5" s="2">
        <f t="shared" si="1"/>
        <v>-15003.429355281207</v>
      </c>
    </row>
    <row r="6" spans="1:7" x14ac:dyDescent="0.25">
      <c r="A6" s="27">
        <f t="shared" ref="A6:A8" si="2">1+A5</f>
        <v>3</v>
      </c>
      <c r="B6" s="2">
        <v>25000</v>
      </c>
      <c r="C6" s="2">
        <f>-17500+C3</f>
        <v>-167500</v>
      </c>
      <c r="D6" s="2">
        <f>C6+B6</f>
        <v>-142500</v>
      </c>
      <c r="E6" s="3">
        <v>0.08</v>
      </c>
      <c r="F6" s="2">
        <f>(1+E6)^-A6</f>
        <v>0.79383224102016958</v>
      </c>
      <c r="G6" s="2">
        <f>PV(E6,3,,-D6)</f>
        <v>-113121.09434537416</v>
      </c>
    </row>
    <row r="7" spans="1:7" x14ac:dyDescent="0.25">
      <c r="A7" s="27">
        <f t="shared" si="2"/>
        <v>4</v>
      </c>
      <c r="B7" s="2">
        <v>0</v>
      </c>
      <c r="C7" s="2">
        <f>C4</f>
        <v>-17500</v>
      </c>
      <c r="D7" s="2">
        <f t="shared" si="0"/>
        <v>-17500</v>
      </c>
      <c r="E7" s="3">
        <v>0.08</v>
      </c>
      <c r="F7" s="2">
        <f>(1+E7)^-A7</f>
        <v>0.73502985279645328</v>
      </c>
      <c r="G7" s="2">
        <f t="shared" si="1"/>
        <v>-12863.022423937933</v>
      </c>
    </row>
    <row r="8" spans="1:7" x14ac:dyDescent="0.25">
      <c r="A8" s="27">
        <f t="shared" si="2"/>
        <v>5</v>
      </c>
      <c r="B8" s="2">
        <v>0</v>
      </c>
      <c r="C8" s="2">
        <f>C7</f>
        <v>-17500</v>
      </c>
      <c r="D8" s="2">
        <f t="shared" si="0"/>
        <v>-17500</v>
      </c>
      <c r="E8" s="3">
        <v>0.08</v>
      </c>
      <c r="F8" s="2">
        <f>(1+E8)^-A8</f>
        <v>0.68058319703375303</v>
      </c>
      <c r="G8" s="2">
        <f t="shared" si="1"/>
        <v>-11910.205948090677</v>
      </c>
    </row>
    <row r="9" spans="1:7" x14ac:dyDescent="0.25">
      <c r="A9" s="27">
        <f>1+A8</f>
        <v>6</v>
      </c>
      <c r="B9" s="2">
        <v>25000</v>
      </c>
      <c r="C9" s="2">
        <f>C8</f>
        <v>-17500</v>
      </c>
      <c r="D9" s="2">
        <f t="shared" si="0"/>
        <v>7500</v>
      </c>
      <c r="E9" s="3">
        <v>0.08</v>
      </c>
      <c r="F9" s="2">
        <f>(1+E9)^-A9</f>
        <v>0.63016962688310452</v>
      </c>
      <c r="G9" s="2">
        <f>PV(E9,6,,-D9)</f>
        <v>4726.2722016232847</v>
      </c>
    </row>
    <row r="11" spans="1:7" ht="30" x14ac:dyDescent="0.25">
      <c r="E11" s="12"/>
      <c r="F11" s="29" t="s">
        <v>25</v>
      </c>
      <c r="G11" s="30">
        <f>SUM(G3:G9)</f>
        <v>-314375.18357476441</v>
      </c>
    </row>
    <row r="12" spans="1:7" ht="70.5" customHeight="1" x14ac:dyDescent="0.25">
      <c r="A12" s="26" t="s">
        <v>24</v>
      </c>
      <c r="B12" s="26"/>
      <c r="C12" s="26"/>
      <c r="D12" s="26"/>
      <c r="E12" s="26"/>
      <c r="F12" s="26"/>
    </row>
  </sheetData>
  <mergeCells count="1">
    <mergeCell ref="A12:F12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D15" sqref="D15"/>
    </sheetView>
  </sheetViews>
  <sheetFormatPr defaultRowHeight="15" x14ac:dyDescent="0.25"/>
  <cols>
    <col min="1" max="1" width="11.5703125" customWidth="1"/>
    <col min="2" max="2" width="10.85546875" bestFit="1" customWidth="1"/>
    <col min="3" max="3" width="12.42578125" customWidth="1"/>
    <col min="4" max="4" width="14.42578125" customWidth="1"/>
  </cols>
  <sheetData>
    <row r="1" spans="1:4" ht="15.75" x14ac:dyDescent="0.25">
      <c r="A1" s="24" t="s">
        <v>26</v>
      </c>
    </row>
    <row r="3" spans="1:4" x14ac:dyDescent="0.25">
      <c r="A3" s="35" t="s">
        <v>19</v>
      </c>
      <c r="B3" s="35" t="s">
        <v>23</v>
      </c>
      <c r="C3" s="35" t="s">
        <v>27</v>
      </c>
      <c r="D3" s="35" t="s">
        <v>28</v>
      </c>
    </row>
    <row r="4" spans="1:4" x14ac:dyDescent="0.25">
      <c r="A4" s="35">
        <v>0</v>
      </c>
      <c r="B4" s="2">
        <v>5000</v>
      </c>
      <c r="C4" s="32">
        <v>0.06</v>
      </c>
      <c r="D4" s="36">
        <f>FV(C4,4,,-NPV(C4,B5:B8)-B4)</f>
        <v>1330.3848000000014</v>
      </c>
    </row>
    <row r="5" spans="1:4" x14ac:dyDescent="0.25">
      <c r="A5" s="35">
        <v>1</v>
      </c>
      <c r="B5" s="31">
        <v>0</v>
      </c>
      <c r="C5" s="33"/>
      <c r="D5" s="36"/>
    </row>
    <row r="6" spans="1:4" x14ac:dyDescent="0.25">
      <c r="A6" s="35">
        <f>A5+1</f>
        <v>2</v>
      </c>
      <c r="B6" s="31">
        <v>5000</v>
      </c>
      <c r="C6" s="33"/>
      <c r="D6" s="36"/>
    </row>
    <row r="7" spans="1:4" x14ac:dyDescent="0.25">
      <c r="A7" s="35">
        <f t="shared" ref="A7:A8" si="0">A6+1</f>
        <v>3</v>
      </c>
      <c r="B7" s="31">
        <v>-10000</v>
      </c>
      <c r="C7" s="33"/>
      <c r="D7" s="36"/>
    </row>
    <row r="8" spans="1:4" x14ac:dyDescent="0.25">
      <c r="A8" s="35">
        <f t="shared" si="0"/>
        <v>4</v>
      </c>
      <c r="B8" s="31">
        <v>0</v>
      </c>
      <c r="C8" s="34"/>
      <c r="D8" s="36"/>
    </row>
    <row r="10" spans="1:4" x14ac:dyDescent="0.25">
      <c r="A10" t="s">
        <v>30</v>
      </c>
      <c r="B10" s="37" t="s">
        <v>29</v>
      </c>
      <c r="C10" s="37"/>
      <c r="D10" s="37"/>
    </row>
    <row r="12" spans="1:4" x14ac:dyDescent="0.25">
      <c r="A12" s="38" t="s">
        <v>31</v>
      </c>
      <c r="B12" s="38"/>
      <c r="C12" s="38"/>
    </row>
    <row r="13" spans="1:4" ht="21.75" customHeight="1" x14ac:dyDescent="0.25">
      <c r="A13" s="38"/>
      <c r="B13" s="38"/>
      <c r="C13" s="38"/>
    </row>
  </sheetData>
  <mergeCells count="4">
    <mergeCell ref="C4:C8"/>
    <mergeCell ref="D4:D8"/>
    <mergeCell ref="B10:D10"/>
    <mergeCell ref="A12:C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topLeftCell="A6" workbookViewId="0">
      <selection activeCell="G16" sqref="G16"/>
    </sheetView>
  </sheetViews>
  <sheetFormatPr defaultRowHeight="15" x14ac:dyDescent="0.25"/>
  <cols>
    <col min="1" max="1" width="13.140625" customWidth="1"/>
    <col min="2" max="2" width="15.42578125" customWidth="1"/>
    <col min="3" max="3" width="15.7109375" customWidth="1"/>
    <col min="4" max="4" width="11.28515625" customWidth="1"/>
    <col min="5" max="5" width="12" customWidth="1"/>
  </cols>
  <sheetData>
    <row r="1" spans="1:5" x14ac:dyDescent="0.25">
      <c r="A1" s="6" t="s">
        <v>32</v>
      </c>
    </row>
    <row r="2" spans="1:5" ht="22.5" customHeight="1" x14ac:dyDescent="0.25">
      <c r="A2" s="6"/>
      <c r="B2" s="48" t="s">
        <v>39</v>
      </c>
      <c r="C2" s="49"/>
      <c r="D2" s="49"/>
      <c r="E2" s="50"/>
    </row>
    <row r="3" spans="1:5" x14ac:dyDescent="0.25">
      <c r="A3" s="41" t="s">
        <v>19</v>
      </c>
      <c r="B3" s="41" t="s">
        <v>23</v>
      </c>
      <c r="C3" s="41" t="s">
        <v>4</v>
      </c>
      <c r="D3" s="41" t="s">
        <v>5</v>
      </c>
      <c r="E3" s="41" t="s">
        <v>33</v>
      </c>
    </row>
    <row r="4" spans="1:5" x14ac:dyDescent="0.25">
      <c r="A4" s="41">
        <v>0</v>
      </c>
      <c r="B4" s="42"/>
      <c r="C4" s="43"/>
      <c r="D4" s="42"/>
      <c r="E4" s="42"/>
    </row>
    <row r="5" spans="1:5" x14ac:dyDescent="0.25">
      <c r="A5" s="41">
        <v>1</v>
      </c>
      <c r="B5" s="2">
        <v>11000</v>
      </c>
      <c r="C5" s="3">
        <v>0.1</v>
      </c>
      <c r="D5" s="2">
        <f>(C5+1)^(-A5)</f>
        <v>0.90909090909090906</v>
      </c>
      <c r="E5" s="2">
        <f t="shared" ref="E5:E7" si="0">D5*B5</f>
        <v>10000</v>
      </c>
    </row>
    <row r="6" spans="1:5" x14ac:dyDescent="0.25">
      <c r="A6" s="41">
        <v>2</v>
      </c>
      <c r="B6" s="2">
        <f>B5+800</f>
        <v>11800</v>
      </c>
      <c r="C6" s="3">
        <v>0.1</v>
      </c>
      <c r="D6" s="2">
        <f t="shared" ref="D6:D7" si="1">(C6+1)^(-A6)</f>
        <v>0.82644628099173545</v>
      </c>
      <c r="E6" s="2">
        <f t="shared" si="0"/>
        <v>9752.0661157024788</v>
      </c>
    </row>
    <row r="7" spans="1:5" x14ac:dyDescent="0.25">
      <c r="A7" s="41">
        <v>3</v>
      </c>
      <c r="B7" s="2">
        <f>B6+800</f>
        <v>12600</v>
      </c>
      <c r="C7" s="3">
        <v>0.1</v>
      </c>
      <c r="D7" s="2">
        <f t="shared" si="1"/>
        <v>0.75131480090157754</v>
      </c>
      <c r="E7" s="2">
        <f t="shared" si="0"/>
        <v>9466.5664913598775</v>
      </c>
    </row>
    <row r="9" spans="1:5" ht="30" x14ac:dyDescent="0.25">
      <c r="A9" s="39" t="s">
        <v>36</v>
      </c>
      <c r="B9" s="39"/>
      <c r="C9" s="47">
        <f>PMT(C5,3,-E9,,)</f>
        <v>11749.24471299094</v>
      </c>
      <c r="D9" s="29" t="s">
        <v>25</v>
      </c>
      <c r="E9" s="40">
        <f>SUM(E5:E7)</f>
        <v>29218.632607062358</v>
      </c>
    </row>
    <row r="11" spans="1:5" ht="21" customHeight="1" x14ac:dyDescent="0.25">
      <c r="B11" s="48" t="s">
        <v>40</v>
      </c>
      <c r="C11" s="49"/>
      <c r="D11" s="49"/>
      <c r="E11" s="50"/>
    </row>
    <row r="12" spans="1:5" x14ac:dyDescent="0.25">
      <c r="A12" s="41" t="s">
        <v>19</v>
      </c>
      <c r="B12" s="41" t="s">
        <v>23</v>
      </c>
      <c r="C12" s="41" t="s">
        <v>4</v>
      </c>
      <c r="D12" s="41" t="s">
        <v>34</v>
      </c>
      <c r="E12" s="41" t="s">
        <v>37</v>
      </c>
    </row>
    <row r="13" spans="1:5" x14ac:dyDescent="0.25">
      <c r="A13" s="41">
        <v>0</v>
      </c>
      <c r="B13" s="44"/>
      <c r="C13" s="45"/>
      <c r="D13" s="44"/>
      <c r="E13" s="44"/>
    </row>
    <row r="14" spans="1:5" x14ac:dyDescent="0.25">
      <c r="A14" s="41">
        <v>1</v>
      </c>
      <c r="B14" s="2">
        <v>11000</v>
      </c>
      <c r="C14" s="3">
        <v>0.1</v>
      </c>
      <c r="D14" s="2">
        <f>(1+C14)^(3-A14)</f>
        <v>1.2100000000000002</v>
      </c>
      <c r="E14" s="2">
        <f t="shared" ref="E14:E16" si="2">D14*B14</f>
        <v>13310.000000000002</v>
      </c>
    </row>
    <row r="15" spans="1:5" x14ac:dyDescent="0.25">
      <c r="A15" s="41">
        <v>2</v>
      </c>
      <c r="B15" s="2">
        <f>B14+800</f>
        <v>11800</v>
      </c>
      <c r="C15" s="3">
        <v>0.1</v>
      </c>
      <c r="D15" s="2">
        <f t="shared" ref="D15:D16" si="3">(1+C15)^(3-A15)</f>
        <v>1.1000000000000001</v>
      </c>
      <c r="E15" s="2">
        <f t="shared" si="2"/>
        <v>12980.000000000002</v>
      </c>
    </row>
    <row r="16" spans="1:5" x14ac:dyDescent="0.25">
      <c r="A16" s="41">
        <v>3</v>
      </c>
      <c r="B16" s="2">
        <f>B15+800</f>
        <v>12600</v>
      </c>
      <c r="C16" s="3">
        <v>0.1</v>
      </c>
      <c r="D16" s="2">
        <f t="shared" si="3"/>
        <v>1</v>
      </c>
      <c r="E16" s="2">
        <f t="shared" si="2"/>
        <v>12600</v>
      </c>
    </row>
    <row r="17" spans="1:7" x14ac:dyDescent="0.25">
      <c r="A17" s="46"/>
      <c r="B17" s="13"/>
      <c r="C17" s="14"/>
      <c r="D17" s="13"/>
      <c r="E17" s="13"/>
    </row>
    <row r="18" spans="1:7" ht="30" x14ac:dyDescent="0.25">
      <c r="A18" s="39" t="s">
        <v>38</v>
      </c>
      <c r="B18" s="39"/>
      <c r="C18" s="47">
        <f>PMT(C14,A16,,-E18)</f>
        <v>11749.244712990941</v>
      </c>
      <c r="D18" s="29" t="s">
        <v>35</v>
      </c>
      <c r="E18" s="40">
        <f>SUM(E14:E16)</f>
        <v>38890</v>
      </c>
    </row>
    <row r="19" spans="1:7" s="53" customFormat="1" ht="84.75" customHeight="1" x14ac:dyDescent="0.25">
      <c r="A19" s="54"/>
      <c r="B19" s="25" t="s">
        <v>42</v>
      </c>
      <c r="C19" s="25"/>
      <c r="D19" s="25"/>
      <c r="E19" s="25"/>
      <c r="F19" s="25"/>
      <c r="G19" s="25"/>
    </row>
    <row r="20" spans="1:7" ht="54.75" customHeight="1" x14ac:dyDescent="0.25">
      <c r="A20" s="51" t="s">
        <v>41</v>
      </c>
      <c r="B20" s="52"/>
      <c r="C20" s="52"/>
      <c r="D20" s="52"/>
      <c r="E20" s="52"/>
      <c r="F20" s="52"/>
      <c r="G20" s="52"/>
    </row>
  </sheetData>
  <mergeCells count="6">
    <mergeCell ref="A9:B9"/>
    <mergeCell ref="A18:B18"/>
    <mergeCell ref="B2:E2"/>
    <mergeCell ref="B11:E11"/>
    <mergeCell ref="A20:G20"/>
    <mergeCell ref="B19:G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Problem 1</vt:lpstr>
      <vt:lpstr>Problem 2</vt:lpstr>
      <vt:lpstr>Problem 3</vt:lpstr>
      <vt:lpstr>Problem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Seema</dc:creator>
  <cp:lastModifiedBy>Seema</cp:lastModifiedBy>
  <dcterms:created xsi:type="dcterms:W3CDTF">2013-04-08T15:07:04Z</dcterms:created>
  <dcterms:modified xsi:type="dcterms:W3CDTF">2013-04-08T19:57:44Z</dcterms:modified>
</cp:coreProperties>
</file>