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9360" yWindow="160" windowWidth="19440" windowHeight="15860" tabRatio="500"/>
  </bookViews>
  <sheets>
    <sheet name="Sheet1" sheetId="1" r:id="rId1"/>
  </sheets>
  <definedNames>
    <definedName name="solver_adj" localSheetId="0" hidden="1">Sheet1!$F$15</definedName>
    <definedName name="solver_cvg" localSheetId="0" hidden="1">0.0001</definedName>
    <definedName name="solver_drv" localSheetId="0" hidden="1">1</definedName>
    <definedName name="solver_eng"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Sheet1!$G$15</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119592</definedName>
    <definedName name="solver_ver" localSheetId="0" hidden="1">2</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F14" i="1"/>
  <c r="D6" i="1"/>
  <c r="H6" i="1"/>
  <c r="C7" i="1"/>
  <c r="F7" i="1"/>
  <c r="G7" i="1"/>
  <c r="H7" i="1"/>
  <c r="D7" i="1"/>
  <c r="C8" i="1"/>
  <c r="F8" i="1"/>
  <c r="G8" i="1"/>
  <c r="H8" i="1"/>
  <c r="F12" i="1"/>
  <c r="I6" i="1"/>
  <c r="I7" i="1"/>
  <c r="I8" i="1"/>
  <c r="F11" i="1"/>
  <c r="F13" i="1"/>
  <c r="D8" i="1"/>
</calcChain>
</file>

<file path=xl/sharedStrings.xml><?xml version="1.0" encoding="utf-8"?>
<sst xmlns="http://schemas.openxmlformats.org/spreadsheetml/2006/main" count="24" uniqueCount="23">
  <si>
    <t>Year</t>
  </si>
  <si>
    <t>Deposit</t>
  </si>
  <si>
    <t>Interest</t>
  </si>
  <si>
    <t>Balance</t>
  </si>
  <si>
    <t>N/A</t>
  </si>
  <si>
    <t>TI</t>
  </si>
  <si>
    <t>Tax</t>
  </si>
  <si>
    <t>ATCF</t>
  </si>
  <si>
    <t>Mary invests $100,000 at 10% interest for two years. She is in a 28% tax bracket. She is able to write off $2000 of revenue in year one as a tax deduction, and $3000 in year two as a tax deduction. She make an additional deposit of $1000 at the end or year one (after interest is calculated) and $2000 at the end of year two (after interest is calculated). Assume interest is calculated at the end of the year on the balance (before any deposits). Further, assume that tax is calculated on the end of year balance BEFORE any end of year deposits.</t>
  </si>
  <si>
    <t>What is the present worth of this investment after taxes? (Hint: Please lay out a spreadsheet describing the cash flow period by period.)</t>
  </si>
  <si>
    <t>Mary’s MARR is 20%. What amount of money must be deposited at the beginning of this transaction (one-time deposit) to achieve the same future worth? This is essentially the equivalent present worth of the investment.</t>
  </si>
  <si>
    <t>Interest Rate:</t>
  </si>
  <si>
    <t>MARR:</t>
  </si>
  <si>
    <t>Deduction</t>
  </si>
  <si>
    <t>Income Tax</t>
  </si>
  <si>
    <t>AT Balance</t>
  </si>
  <si>
    <t>To compute the value of this investment, let's look at a few measures:</t>
  </si>
  <si>
    <t>What is the actual FV of this investment:</t>
  </si>
  <si>
    <t>What amount did Mary have to invest at 20%:</t>
  </si>
  <si>
    <t>(found using solver)</t>
  </si>
  <si>
    <t>What is her after-tax PV:</t>
  </si>
  <si>
    <t>She invested $103K, and received this amount in after-tax interest:</t>
  </si>
  <si>
    <t>What is her effective interest rate? One way we can compute this is to ask what interest rate would have produced the same after tax value:
$100K*(1+i)^2 + $1K*(1+i)^1 + $2K = i8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</si>
</sst>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Arial"/>
    </font>
    <font>
      <sz val="11"/>
      <color theme="1"/>
      <name val="Times New Roman"/>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s>
  <borders count="1">
    <border>
      <left/>
      <right/>
      <top/>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8">
    <xf numFmtId="0" fontId="0" fillId="0" borderId="0" xfId="0"/>
    <xf numFmtId="0" fontId="3" fillId="0" borderId="0" xfId="0" applyFont="1" applyBorder="1" applyAlignment="1">
      <alignment horizontal="center" vertical="center" wrapText="1"/>
    </xf>
    <xf numFmtId="0" fontId="3" fillId="0" borderId="0" xfId="0" applyFont="1"/>
    <xf numFmtId="6"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9" fontId="3" fillId="0" borderId="0" xfId="0" applyNumberFormat="1" applyFont="1"/>
    <xf numFmtId="6" fontId="3" fillId="0" borderId="0" xfId="0" applyNumberFormat="1" applyFont="1"/>
    <xf numFmtId="8" fontId="3" fillId="0" borderId="0" xfId="0" applyNumberFormat="1" applyFont="1"/>
    <xf numFmtId="0" fontId="3" fillId="0" borderId="0" xfId="0" applyFont="1" applyAlignment="1"/>
    <xf numFmtId="6" fontId="3" fillId="2" borderId="0" xfId="0" applyNumberFormat="1" applyFont="1" applyFill="1"/>
    <xf numFmtId="6" fontId="3" fillId="3" borderId="0" xfId="0" applyNumberFormat="1" applyFont="1" applyFill="1"/>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wrapText="1"/>
    </xf>
    <xf numFmtId="6" fontId="3" fillId="0" borderId="0" xfId="0" applyNumberFormat="1" applyFont="1" applyAlignment="1">
      <alignment vertical="top"/>
    </xf>
    <xf numFmtId="0" fontId="3" fillId="0" borderId="0" xfId="0" applyFont="1" applyAlignment="1">
      <alignment vertical="top"/>
    </xf>
    <xf numFmtId="164" fontId="3" fillId="4" borderId="0" xfId="0" applyNumberFormat="1" applyFont="1" applyFill="1" applyAlignment="1">
      <alignment vertical="top"/>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150" zoomScaleNormal="150" zoomScalePageLayoutView="150" workbookViewId="0">
      <selection activeCell="E18" sqref="E18"/>
    </sheetView>
  </sheetViews>
  <sheetFormatPr baseColWidth="10" defaultRowHeight="12" x14ac:dyDescent="0"/>
  <cols>
    <col min="1" max="1" width="11" style="2" bestFit="1" customWidth="1"/>
    <col min="2" max="2" width="9.1640625" style="2" customWidth="1"/>
    <col min="3" max="3" width="11" style="2" bestFit="1" customWidth="1"/>
    <col min="4" max="4" width="12" style="2" bestFit="1" customWidth="1"/>
    <col min="5" max="6" width="12" style="2" customWidth="1"/>
    <col min="7" max="7" width="11" style="2" bestFit="1" customWidth="1"/>
    <col min="8" max="10" width="10.83203125" style="2"/>
    <col min="11" max="11" width="11.1640625" style="2" bestFit="1" customWidth="1"/>
    <col min="12" max="16384" width="10.83203125" style="2"/>
  </cols>
  <sheetData>
    <row r="1" spans="1:11" ht="82" customHeight="1">
      <c r="A1" s="14" t="s">
        <v>8</v>
      </c>
      <c r="B1" s="14"/>
      <c r="C1" s="14"/>
      <c r="D1" s="14"/>
      <c r="E1" s="14"/>
      <c r="F1" s="14"/>
      <c r="G1" s="14"/>
      <c r="H1" s="14"/>
      <c r="I1" s="14"/>
    </row>
    <row r="2" spans="1:11" ht="29" customHeight="1">
      <c r="A2" s="14" t="s">
        <v>9</v>
      </c>
      <c r="B2" s="14"/>
      <c r="C2" s="14"/>
      <c r="D2" s="14"/>
      <c r="E2" s="14"/>
      <c r="F2" s="14"/>
      <c r="G2" s="14"/>
      <c r="H2" s="14"/>
      <c r="I2" s="14"/>
    </row>
    <row r="3" spans="1:11" ht="40" customHeight="1">
      <c r="A3" s="14" t="s">
        <v>10</v>
      </c>
      <c r="B3" s="14"/>
      <c r="C3" s="14"/>
      <c r="D3" s="14"/>
      <c r="E3" s="14"/>
      <c r="F3" s="14"/>
      <c r="G3" s="14"/>
      <c r="H3" s="14"/>
      <c r="I3" s="14"/>
    </row>
    <row r="4" spans="1:11">
      <c r="A4" s="2" t="s">
        <v>11</v>
      </c>
      <c r="B4" s="5">
        <v>0.1</v>
      </c>
      <c r="C4" s="2" t="s">
        <v>14</v>
      </c>
      <c r="D4" s="5">
        <v>0.28000000000000003</v>
      </c>
      <c r="E4" s="2" t="s">
        <v>12</v>
      </c>
      <c r="F4" s="5">
        <v>0.2</v>
      </c>
    </row>
    <row r="5" spans="1:11">
      <c r="A5" s="1" t="s">
        <v>0</v>
      </c>
      <c r="B5" s="1" t="s">
        <v>1</v>
      </c>
      <c r="C5" s="1" t="s">
        <v>2</v>
      </c>
      <c r="D5" s="1" t="s">
        <v>3</v>
      </c>
      <c r="E5" s="1" t="s">
        <v>13</v>
      </c>
      <c r="F5" s="1" t="s">
        <v>5</v>
      </c>
      <c r="G5" s="1" t="s">
        <v>6</v>
      </c>
      <c r="H5" s="1" t="s">
        <v>7</v>
      </c>
      <c r="I5" s="1" t="s">
        <v>15</v>
      </c>
      <c r="J5" s="1"/>
      <c r="K5" s="1"/>
    </row>
    <row r="6" spans="1:11">
      <c r="A6" s="1">
        <v>0</v>
      </c>
      <c r="B6" s="3">
        <v>100000</v>
      </c>
      <c r="C6" s="4" t="s">
        <v>4</v>
      </c>
      <c r="D6" s="3">
        <f>B6</f>
        <v>100000</v>
      </c>
      <c r="E6" s="3"/>
      <c r="F6" s="3"/>
      <c r="H6" s="6">
        <f>D6</f>
        <v>100000</v>
      </c>
      <c r="I6" s="6">
        <f>D6</f>
        <v>100000</v>
      </c>
      <c r="J6" s="7"/>
      <c r="K6" s="6"/>
    </row>
    <row r="7" spans="1:11">
      <c r="A7" s="1">
        <v>1</v>
      </c>
      <c r="B7" s="3">
        <v>1000</v>
      </c>
      <c r="C7" s="3">
        <f>$B$4*D6</f>
        <v>10000</v>
      </c>
      <c r="D7" s="3">
        <f>D6+B7+C7</f>
        <v>111000</v>
      </c>
      <c r="E7" s="3">
        <v>2000</v>
      </c>
      <c r="F7" s="3">
        <f>C7-E7</f>
        <v>8000</v>
      </c>
      <c r="G7" s="6">
        <f>$D$4*F7</f>
        <v>2240</v>
      </c>
      <c r="H7" s="6">
        <f>B7+C7-G7</f>
        <v>8760</v>
      </c>
      <c r="I7" s="6">
        <f>I6+H7</f>
        <v>108760</v>
      </c>
    </row>
    <row r="8" spans="1:11">
      <c r="A8" s="1">
        <v>2</v>
      </c>
      <c r="B8" s="3">
        <v>2000</v>
      </c>
      <c r="C8" s="3">
        <f>$B$4*D7</f>
        <v>11100</v>
      </c>
      <c r="D8" s="3">
        <f>D7+B8+C8</f>
        <v>124100</v>
      </c>
      <c r="E8" s="3">
        <v>3000</v>
      </c>
      <c r="F8" s="3">
        <f>C8-E8</f>
        <v>8100</v>
      </c>
      <c r="G8" s="6">
        <f>$D$4*F8</f>
        <v>2268</v>
      </c>
      <c r="H8" s="6">
        <f>B8+C8-G8</f>
        <v>10832</v>
      </c>
      <c r="I8" s="6">
        <f>I7+H8</f>
        <v>119592</v>
      </c>
      <c r="K8" s="7"/>
    </row>
    <row r="10" spans="1:11">
      <c r="A10" s="13" t="s">
        <v>16</v>
      </c>
      <c r="B10" s="13"/>
      <c r="C10" s="13"/>
      <c r="D10" s="13"/>
      <c r="E10" s="13"/>
    </row>
    <row r="11" spans="1:11">
      <c r="A11" s="11" t="s">
        <v>17</v>
      </c>
      <c r="B11" s="11"/>
      <c r="C11" s="11"/>
      <c r="D11" s="11"/>
      <c r="F11" s="6">
        <f>I8</f>
        <v>119592</v>
      </c>
    </row>
    <row r="12" spans="1:11">
      <c r="A12" s="11" t="s">
        <v>20</v>
      </c>
      <c r="B12" s="11"/>
      <c r="C12" s="11"/>
      <c r="D12" s="11"/>
      <c r="F12" s="10">
        <f>H6+NPV(B4,H7:H8)</f>
        <v>116915.70247933884</v>
      </c>
      <c r="G12" s="7"/>
    </row>
    <row r="13" spans="1:11" ht="14" customHeight="1">
      <c r="A13" s="8" t="s">
        <v>18</v>
      </c>
      <c r="B13" s="8"/>
      <c r="C13" s="8"/>
      <c r="D13" s="8"/>
      <c r="E13" s="9">
        <v>81191.666666666657</v>
      </c>
      <c r="F13" s="6">
        <f>FV(F4,2,,-E13)</f>
        <v>116915.99999999999</v>
      </c>
      <c r="G13" s="2" t="s">
        <v>19</v>
      </c>
    </row>
    <row r="14" spans="1:11">
      <c r="A14" s="13" t="s">
        <v>21</v>
      </c>
      <c r="B14" s="13"/>
      <c r="C14" s="13"/>
      <c r="D14" s="13"/>
      <c r="E14" s="13"/>
      <c r="F14" s="6">
        <f>(C7-G7)+(C8-G8)</f>
        <v>16592</v>
      </c>
    </row>
    <row r="15" spans="1:11" ht="37" customHeight="1">
      <c r="A15" s="12" t="s">
        <v>22</v>
      </c>
      <c r="B15" s="12"/>
      <c r="C15" s="12"/>
      <c r="D15" s="12"/>
      <c r="E15" s="12"/>
      <c r="F15" s="17">
        <v>7.940991134390718E-2</v>
      </c>
      <c r="G15" s="15">
        <f>B6*(1+F15)^2+B7*(1+F15)^1+B8</f>
        <v>119591.98558209003</v>
      </c>
      <c r="H15" s="16" t="s">
        <v>19</v>
      </c>
    </row>
    <row r="16" spans="1:11">
      <c r="E16" s="6"/>
    </row>
  </sheetData>
  <mergeCells count="8">
    <mergeCell ref="A14:E14"/>
    <mergeCell ref="A15:E15"/>
    <mergeCell ref="A12:D12"/>
    <mergeCell ref="A10:E10"/>
    <mergeCell ref="A1:I1"/>
    <mergeCell ref="A2:I2"/>
    <mergeCell ref="A3:I3"/>
    <mergeCell ref="A11:D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Temple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Picone</dc:creator>
  <cp:lastModifiedBy>Joseph Picone</cp:lastModifiedBy>
  <dcterms:created xsi:type="dcterms:W3CDTF">2014-04-19T04:01:44Z</dcterms:created>
  <dcterms:modified xsi:type="dcterms:W3CDTF">2014-04-26T06:25:31Z</dcterms:modified>
</cp:coreProperties>
</file>